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2025\034_U Pilgrama 2\"/>
    </mc:Choice>
  </mc:AlternateContent>
  <xr:revisionPtr revIDLastSave="0" documentId="13_ncr:11_{71DB6236-AD97-4FF9-9027-D249059183CE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3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'03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'03 01 Pol'!$A$1:$Y$24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G41" i="1"/>
  <c r="F41" i="1"/>
  <c r="G40" i="1"/>
  <c r="F40" i="1"/>
  <c r="H40" i="1" s="1"/>
  <c r="I40" i="1" s="1"/>
  <c r="G39" i="1"/>
  <c r="F39" i="1"/>
  <c r="G14" i="12"/>
  <c r="G8" i="12"/>
  <c r="V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AE14" i="12"/>
  <c r="AF14" i="12"/>
  <c r="I20" i="1"/>
  <c r="I19" i="1"/>
  <c r="I18" i="1"/>
  <c r="I17" i="1"/>
  <c r="I16" i="1"/>
  <c r="I53" i="1"/>
  <c r="J52" i="1"/>
  <c r="J53" i="1" s="1"/>
  <c r="F42" i="1"/>
  <c r="G23" i="1" s="1"/>
  <c r="G42" i="1"/>
  <c r="G25" i="1" s="1"/>
  <c r="A25" i="1" s="1"/>
  <c r="H41" i="1"/>
  <c r="I41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G26" i="1" l="1"/>
  <c r="A26" i="1"/>
  <c r="A23" i="1"/>
  <c r="G28" i="1"/>
  <c r="I21" i="1"/>
  <c r="I39" i="1"/>
  <c r="I42" i="1" s="1"/>
  <c r="G24" i="1" l="1"/>
  <c r="A27" i="1" s="1"/>
  <c r="A24" i="1"/>
  <c r="J40" i="1"/>
  <c r="J39" i="1"/>
  <c r="J42" i="1" s="1"/>
  <c r="J41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Čížek</author>
  </authors>
  <commentList>
    <comment ref="S6" authorId="0" shapeId="0" xr:uid="{D3C08B77-DC17-40CB-A5B7-8C140A791FCB}">
      <text>
        <r>
          <rPr>
            <sz val="11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9494863-EDCE-472B-AC84-9307361EDD76}">
      <text>
        <r>
          <rPr>
            <sz val="11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<sst xmlns="http://schemas.openxmlformats.org/spreadsheetml/2006/main" count="168" uniqueCount="112">
  <si>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</si>
  <si>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</si>
  <si>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</si>
  <si>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</si>
  <si>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</si>
  <si>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</si>
  <si>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</si>
  <si>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</si>
  <si>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</si>
  <si>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</si>
  <si>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</si>
  <si>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</si>
  <si>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</si>
  <si>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</si>
  <si>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</si>
  <si>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</si>
  <si>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</si>
  <si>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</si>
  <si>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</si>
  <si>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</si>
  <si>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</si>
  <si>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</si>
  <si>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</si>
  <si>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</si>
  <si>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</si>
  <si>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</si>
  <si>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</si>
  <si>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</si>
  <si>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</si>
  <si>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</si>
  <si>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</si>
  <si>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</si>
  <si>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</si>
  <si>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</si>
  <si>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</si>
  <si>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</si>
  <si>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</si>
  <si>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</si>
  <si>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</si>
  <si>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</si>
  <si>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</si>
  <si>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</si>
  <si>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</si>
  <si>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</si>
  <si>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skleněné příčky</t>
  </si>
  <si>
    <t>03</t>
  </si>
  <si>
    <t>Klub zastupitelů MMB - Malé zasedací místnosti - skleněné příčky</t>
  </si>
  <si>
    <t>Objekt:</t>
  </si>
  <si>
    <t>Rozpočet:</t>
  </si>
  <si>
    <t>2025034</t>
  </si>
  <si>
    <t>Klub zastupitelů MMB</t>
  </si>
  <si>
    <t>Stavba</t>
  </si>
  <si>
    <t>Celkem za stavbu</t>
  </si>
  <si>
    <t>CZK</t>
  </si>
  <si>
    <t>#POPS</t>
  </si>
  <si>
    <t>Popis stavby: 2025034 - Klub zastupitelů MMB</t>
  </si>
  <si>
    <t>#POPO</t>
  </si>
  <si>
    <t>Popis objektu: 03 - Klub zastupitelů MMB - Malé zasedací místnosti - skleněné příčky</t>
  </si>
  <si>
    <t>#POPR</t>
  </si>
  <si>
    <t>Popis rozpočtu: 01 - skleněné příčky</t>
  </si>
  <si>
    <t>Rekapitulace dílů</t>
  </si>
  <si>
    <t>Typ dílu</t>
  </si>
  <si>
    <t>787</t>
  </si>
  <si>
    <t>Zasklívání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</si>
  <si>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</si>
  <si>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</si>
  <si>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</si>
  <si>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</si>
  <si>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</si>
  <si>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</si>
  <si>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</si>
  <si>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</si>
  <si>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</si>
  <si>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</si>
  <si>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</si>
  <si>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</si>
  <si>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</si>
  <si>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</si>
  <si>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</si>
  <si>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</si>
  <si>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</si>
  <si>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</si>
  <si>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</si>
  <si>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</si>
  <si>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</si>
  <si>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</si>
  <si>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</si>
  <si>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</si>
  <si>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</si>
  <si>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</si>
  <si>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</si>
  <si>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</si>
  <si>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</si>
  <si>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</si>
  <si>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787001.R</t>
  </si>
  <si>
    <t>Skleněná příčka "U Šembery" vč. dveří kování, upínacích prvků, textů a grafiky viz. vizualizace, komplet D+M</t>
  </si>
  <si>
    <t>soubor</t>
  </si>
  <si>
    <t>Vlastní</t>
  </si>
  <si>
    <t>Indiv</t>
  </si>
  <si>
    <t>Práce</t>
  </si>
  <si>
    <t>Běžná</t>
  </si>
  <si>
    <t>POL1_</t>
  </si>
  <si>
    <t>787002.R</t>
  </si>
  <si>
    <t>Skleněná příčka "U Draka" vč. dveří kování, upínacích prvků, textů a grafiky viz. vizualizace, komplet D+M</t>
  </si>
  <si>
    <t>787003.R</t>
  </si>
  <si>
    <t>Skleněná příčka "U Zderada" vč. dveří kování, upínacích prvků, textů a grafiky viz. vizualizace, komplet D+M</t>
  </si>
  <si>
    <t>787004.R</t>
  </si>
  <si>
    <t>Skleněný panel "U kola" vč. upínacích prvků, textů a grafiky viz. vizualizace, komplet D+M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</si>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</sst>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11"/>
      <color indexed="81"/>
      <name val="Tahoma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InvaxP3w3bNArTdg0hwh8VvtiI6CaBBECIFxTLoIA9x8h3TljGcDxTjh7wLLUjJKpThdye+F4vSS4utVd5DBHQ==" saltValue="nbck3zxdb0RWN7Sf60RRd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2653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SUMIF(F52:F52,A16,I52:I52)+SUMIF(F52:F52,"PSU",I52:I52)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SUMIF(F52:F52,A17,I52:I52)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SUMIF(F52:F52,A18,I52:I52)</f>
        <v>0</v>
      </c>
      <c r="J18" s="85"/>
    </row>
    <row r="19" spans="1:10" ht="23.25" customHeight="1" x14ac:dyDescent="0.2">
      <c r="A19" s="196" t="s">
        <v>64</v>
      </c>
      <c r="B19" s="38" t="s">
        <v>29</v>
      </c>
      <c r="C19" s="62"/>
      <c r="D19" s="63"/>
      <c r="E19" s="83"/>
      <c r="F19" s="84"/>
      <c r="G19" s="83"/>
      <c r="H19" s="84"/>
      <c r="I19" s="83">
        <f>SUMIF(F52:F52,A19,I52:I52)</f>
        <v>0</v>
      </c>
      <c r="J19" s="85"/>
    </row>
    <row r="20" spans="1:10" ht="23.25" customHeight="1" x14ac:dyDescent="0.2">
      <c r="A20" s="196" t="s">
        <v>65</v>
      </c>
      <c r="B20" s="38" t="s">
        <v>30</v>
      </c>
      <c r="C20" s="62"/>
      <c r="D20" s="63"/>
      <c r="E20" s="83"/>
      <c r="F20" s="84"/>
      <c r="G20" s="83"/>
      <c r="H20" s="84"/>
      <c r="I20" s="83">
        <f>SUMIF(F52:F52,A20,I52:I52)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'03 01 Pol'!AE14</f>
        <v>0</v>
      </c>
      <c r="G39" s="149">
        <f>'03 01 Pol'!AF14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'03 01 Pol'!AE14</f>
        <v>0</v>
      </c>
      <c r="G40" s="155">
        <f>'03 01 Pol'!AF14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'03 01 Pol'!AE14</f>
        <v>0</v>
      </c>
      <c r="G41" s="150">
        <f>'03 01 Pol'!AF14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75" t="s">
        <v>60</v>
      </c>
    </row>
    <row r="51" spans="1:10" ht="25.5" customHeight="1" x14ac:dyDescent="0.2">
      <c r="A51" s="177"/>
      <c r="B51" s="180" t="s">
        <v>18</v>
      </c>
      <c r="C51" s="180" t="s">
        <v>6</v>
      </c>
      <c r="D51" s="181"/>
      <c r="E51" s="181"/>
      <c r="F51" s="182" t="s">
        <v>61</v>
      </c>
      <c r="G51" s="182"/>
      <c r="H51" s="182"/>
      <c r="I51" s="182" t="s">
        <v>31</v>
      </c>
      <c r="J51" s="182" t="s">
        <v>0</v>
      </c>
    </row>
    <row r="52" spans="1:10" ht="36.75" customHeight="1" x14ac:dyDescent="0.2">
      <c r="A52" s="178"/>
      <c r="B52" s="183" t="s">
        <v>62</v>
      </c>
      <c r="C52" s="184" t="s">
        <v>63</v>
      </c>
      <c r="D52" s="185"/>
      <c r="E52" s="185"/>
      <c r="F52" s="192" t="s">
        <v>27</v>
      </c>
      <c r="G52" s="193"/>
      <c r="H52" s="193"/>
      <c r="I52" s="193">
        <f>'03 01 Pol'!G8</f>
        <v>0</v>
      </c>
      <c r="J52" s="189" t="str">
        <f>IF(I53=0,"",I52/I53*100)</f>
        <v/>
      </c>
    </row>
    <row r="53" spans="1:10" ht="25.5" customHeight="1" x14ac:dyDescent="0.2">
      <c r="A53" s="179"/>
      <c r="B53" s="186" t="s">
        <v>1</v>
      </c>
      <c r="C53" s="187"/>
      <c r="D53" s="188"/>
      <c r="E53" s="188"/>
      <c r="F53" s="194"/>
      <c r="G53" s="195"/>
      <c r="H53" s="195"/>
      <c r="I53" s="195">
        <f>I52</f>
        <v>0</v>
      </c>
      <c r="J53" s="190" t="str">
        <f>J52</f>
        <v/>
      </c>
    </row>
    <row r="54" spans="1:10" x14ac:dyDescent="0.2">
      <c r="F54" s="135"/>
      <c r="G54" s="135"/>
      <c r="H54" s="135"/>
      <c r="I54" s="135"/>
      <c r="J54" s="191"/>
    </row>
    <row r="55" spans="1:10" x14ac:dyDescent="0.2">
      <c r="F55" s="135"/>
      <c r="G55" s="135"/>
      <c r="H55" s="135"/>
      <c r="I55" s="135"/>
      <c r="J55" s="191"/>
    </row>
    <row r="56" spans="1:10" x14ac:dyDescent="0.2">
      <c r="F56" s="135"/>
      <c r="G56" s="135"/>
      <c r="H56" s="135"/>
      <c r="I56" s="135"/>
      <c r="J56" s="191"/>
    </row>
  </sheetData>
  <sheetProtection algorithmName="SHA-512" hashValue="i+4D3ecxc9krgyV3nsZ39ATg7d3sQL3hmIpn1y6BKknjCbhRbLrSVSoySjhjL1HfsJW2n+wAOYtkb0/Z+VJA2w==" saltValue="0F5/MULwWYO9BFEyo6mGo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Dl8pFrogc878VPZ7ZayqFbeFGBJqyoLgwOngkEZ7sT/eVu2ytn0sZdpRFu6Mw3yoNS/rAzj0fS32YrCYTGgZpA==" saltValue="UA8WXh15mKpE23Q29y511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FCC0B-25C0-4A31-8D09-24668C2AA7F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66</v>
      </c>
    </row>
    <row r="2" spans="1:60" ht="24.95" customHeight="1" x14ac:dyDescent="0.2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67</v>
      </c>
    </row>
    <row r="3" spans="1:60" ht="24.95" customHeight="1" x14ac:dyDescent="0.2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67</v>
      </c>
      <c r="AG3" t="s">
        <v>68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69</v>
      </c>
    </row>
    <row r="5" spans="1:60" x14ac:dyDescent="0.2">
      <c r="D5" s="10"/>
    </row>
    <row r="6" spans="1:60" ht="38.25" x14ac:dyDescent="0.2">
      <c r="A6" s="208" t="s">
        <v>70</v>
      </c>
      <c r="B6" s="210" t="s">
        <v>71</v>
      </c>
      <c r="C6" s="210" t="s">
        <v>72</v>
      </c>
      <c r="D6" s="209" t="s">
        <v>73</v>
      </c>
      <c r="E6" s="208" t="s">
        <v>74</v>
      </c>
      <c r="F6" s="207" t="s">
        <v>75</v>
      </c>
      <c r="G6" s="208" t="s">
        <v>31</v>
      </c>
      <c r="H6" s="211" t="s">
        <v>32</v>
      </c>
      <c r="I6" s="211" t="s">
        <v>76</v>
      </c>
      <c r="J6" s="211" t="s">
        <v>33</v>
      </c>
      <c r="K6" s="211" t="s">
        <v>77</v>
      </c>
      <c r="L6" s="211" t="s">
        <v>78</v>
      </c>
      <c r="M6" s="211" t="s">
        <v>79</v>
      </c>
      <c r="N6" s="211" t="s">
        <v>80</v>
      </c>
      <c r="O6" s="211" t="s">
        <v>81</v>
      </c>
      <c r="P6" s="211" t="s">
        <v>82</v>
      </c>
      <c r="Q6" s="211" t="s">
        <v>83</v>
      </c>
      <c r="R6" s="211" t="s">
        <v>84</v>
      </c>
      <c r="S6" s="211" t="s">
        <v>85</v>
      </c>
      <c r="T6" s="211" t="s">
        <v>86</v>
      </c>
      <c r="U6" s="211" t="s">
        <v>87</v>
      </c>
      <c r="V6" s="211" t="s">
        <v>88</v>
      </c>
      <c r="W6" s="211" t="s">
        <v>89</v>
      </c>
      <c r="X6" s="211" t="s">
        <v>90</v>
      </c>
      <c r="Y6" s="211" t="s">
        <v>91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4" t="s">
        <v>92</v>
      </c>
      <c r="B8" s="235" t="s">
        <v>62</v>
      </c>
      <c r="C8" s="253" t="s">
        <v>63</v>
      </c>
      <c r="D8" s="236"/>
      <c r="E8" s="237"/>
      <c r="F8" s="238"/>
      <c r="G8" s="239">
        <f>SUMIF(AG9:AG12,"&lt;&gt;NOR",G9:G12)</f>
        <v>0</v>
      </c>
      <c r="H8" s="233"/>
      <c r="I8" s="233">
        <f>SUM(I9:I12)</f>
        <v>0</v>
      </c>
      <c r="J8" s="233"/>
      <c r="K8" s="233">
        <f>SUM(K9:K12)</f>
        <v>0</v>
      </c>
      <c r="L8" s="233"/>
      <c r="M8" s="233">
        <f>SUM(M9:M12)</f>
        <v>0</v>
      </c>
      <c r="N8" s="232"/>
      <c r="O8" s="232">
        <f>SUM(O9:O12)</f>
        <v>0.04</v>
      </c>
      <c r="P8" s="232"/>
      <c r="Q8" s="232">
        <f>SUM(Q9:Q12)</f>
        <v>0</v>
      </c>
      <c r="R8" s="233"/>
      <c r="S8" s="233"/>
      <c r="T8" s="233"/>
      <c r="U8" s="233"/>
      <c r="V8" s="233">
        <f>SUM(V9:V12)</f>
        <v>1.28</v>
      </c>
      <c r="W8" s="233"/>
      <c r="X8" s="233"/>
      <c r="Y8" s="233"/>
      <c r="AG8" t="s">
        <v>93</v>
      </c>
    </row>
    <row r="9" spans="1:60" ht="33.75" outlineLevel="1" x14ac:dyDescent="0.2">
      <c r="A9" s="247">
        <v>1</v>
      </c>
      <c r="B9" s="248" t="s">
        <v>94</v>
      </c>
      <c r="C9" s="254" t="s">
        <v>95</v>
      </c>
      <c r="D9" s="249" t="s">
        <v>96</v>
      </c>
      <c r="E9" s="250">
        <v>1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1.155E-2</v>
      </c>
      <c r="O9" s="229">
        <f>ROUND(E9*N9,2)</f>
        <v>0.01</v>
      </c>
      <c r="P9" s="229">
        <v>0</v>
      </c>
      <c r="Q9" s="229">
        <f>ROUND(E9*P9,2)</f>
        <v>0</v>
      </c>
      <c r="R9" s="230"/>
      <c r="S9" s="230" t="s">
        <v>97</v>
      </c>
      <c r="T9" s="230" t="s">
        <v>98</v>
      </c>
      <c r="U9" s="230">
        <v>0.32</v>
      </c>
      <c r="V9" s="230">
        <f>ROUND(E9*U9,2)</f>
        <v>0.32</v>
      </c>
      <c r="W9" s="230"/>
      <c r="X9" s="230" t="s">
        <v>99</v>
      </c>
      <c r="Y9" s="230" t="s">
        <v>100</v>
      </c>
      <c r="Z9" s="212"/>
      <c r="AA9" s="212"/>
      <c r="AB9" s="212"/>
      <c r="AC9" s="212"/>
      <c r="AD9" s="212"/>
      <c r="AE9" s="212"/>
      <c r="AF9" s="212"/>
      <c r="AG9" s="212" t="s">
        <v>101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33.75" outlineLevel="1" x14ac:dyDescent="0.2">
      <c r="A10" s="247">
        <v>2</v>
      </c>
      <c r="B10" s="248" t="s">
        <v>102</v>
      </c>
      <c r="C10" s="254" t="s">
        <v>103</v>
      </c>
      <c r="D10" s="249" t="s">
        <v>96</v>
      </c>
      <c r="E10" s="250">
        <v>1</v>
      </c>
      <c r="F10" s="251"/>
      <c r="G10" s="252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21</v>
      </c>
      <c r="M10" s="230">
        <f>G10*(1+L10/100)</f>
        <v>0</v>
      </c>
      <c r="N10" s="229">
        <v>1.155E-2</v>
      </c>
      <c r="O10" s="229">
        <f>ROUND(E10*N10,2)</f>
        <v>0.01</v>
      </c>
      <c r="P10" s="229">
        <v>0</v>
      </c>
      <c r="Q10" s="229">
        <f>ROUND(E10*P10,2)</f>
        <v>0</v>
      </c>
      <c r="R10" s="230"/>
      <c r="S10" s="230" t="s">
        <v>97</v>
      </c>
      <c r="T10" s="230" t="s">
        <v>98</v>
      </c>
      <c r="U10" s="230">
        <v>0.32</v>
      </c>
      <c r="V10" s="230">
        <f>ROUND(E10*U10,2)</f>
        <v>0.32</v>
      </c>
      <c r="W10" s="230"/>
      <c r="X10" s="230" t="s">
        <v>99</v>
      </c>
      <c r="Y10" s="230" t="s">
        <v>100</v>
      </c>
      <c r="Z10" s="212"/>
      <c r="AA10" s="212"/>
      <c r="AB10" s="212"/>
      <c r="AC10" s="212"/>
      <c r="AD10" s="212"/>
      <c r="AE10" s="212"/>
      <c r="AF10" s="212"/>
      <c r="AG10" s="212" t="s">
        <v>101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33.75" outlineLevel="1" x14ac:dyDescent="0.2">
      <c r="A11" s="247">
        <v>3</v>
      </c>
      <c r="B11" s="248" t="s">
        <v>104</v>
      </c>
      <c r="C11" s="254" t="s">
        <v>105</v>
      </c>
      <c r="D11" s="249" t="s">
        <v>96</v>
      </c>
      <c r="E11" s="250">
        <v>1</v>
      </c>
      <c r="F11" s="251"/>
      <c r="G11" s="252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29">
        <v>1.155E-2</v>
      </c>
      <c r="O11" s="229">
        <f>ROUND(E11*N11,2)</f>
        <v>0.01</v>
      </c>
      <c r="P11" s="229">
        <v>0</v>
      </c>
      <c r="Q11" s="229">
        <f>ROUND(E11*P11,2)</f>
        <v>0</v>
      </c>
      <c r="R11" s="230"/>
      <c r="S11" s="230" t="s">
        <v>97</v>
      </c>
      <c r="T11" s="230" t="s">
        <v>98</v>
      </c>
      <c r="U11" s="230">
        <v>0.32</v>
      </c>
      <c r="V11" s="230">
        <f>ROUND(E11*U11,2)</f>
        <v>0.32</v>
      </c>
      <c r="W11" s="230"/>
      <c r="X11" s="230" t="s">
        <v>99</v>
      </c>
      <c r="Y11" s="230" t="s">
        <v>100</v>
      </c>
      <c r="Z11" s="212"/>
      <c r="AA11" s="212"/>
      <c r="AB11" s="212"/>
      <c r="AC11" s="212"/>
      <c r="AD11" s="212"/>
      <c r="AE11" s="212"/>
      <c r="AF11" s="212"/>
      <c r="AG11" s="212" t="s">
        <v>101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41">
        <v>4</v>
      </c>
      <c r="B12" s="242" t="s">
        <v>106</v>
      </c>
      <c r="C12" s="255" t="s">
        <v>107</v>
      </c>
      <c r="D12" s="243" t="s">
        <v>96</v>
      </c>
      <c r="E12" s="244">
        <v>1</v>
      </c>
      <c r="F12" s="245"/>
      <c r="G12" s="246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21</v>
      </c>
      <c r="M12" s="230">
        <f>G12*(1+L12/100)</f>
        <v>0</v>
      </c>
      <c r="N12" s="229">
        <v>1.155E-2</v>
      </c>
      <c r="O12" s="229">
        <f>ROUND(E12*N12,2)</f>
        <v>0.01</v>
      </c>
      <c r="P12" s="229">
        <v>0</v>
      </c>
      <c r="Q12" s="229">
        <f>ROUND(E12*P12,2)</f>
        <v>0</v>
      </c>
      <c r="R12" s="230"/>
      <c r="S12" s="230" t="s">
        <v>97</v>
      </c>
      <c r="T12" s="230" t="s">
        <v>98</v>
      </c>
      <c r="U12" s="230">
        <v>0.32</v>
      </c>
      <c r="V12" s="230">
        <f>ROUND(E12*U12,2)</f>
        <v>0.32</v>
      </c>
      <c r="W12" s="230"/>
      <c r="X12" s="230" t="s">
        <v>99</v>
      </c>
      <c r="Y12" s="230" t="s">
        <v>100</v>
      </c>
      <c r="Z12" s="212"/>
      <c r="AA12" s="212"/>
      <c r="AB12" s="212"/>
      <c r="AC12" s="212"/>
      <c r="AD12" s="212"/>
      <c r="AE12" s="212"/>
      <c r="AF12" s="212"/>
      <c r="AG12" s="212" t="s">
        <v>101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2">
      <c r="A13" s="3"/>
      <c r="B13" s="4"/>
      <c r="C13" s="256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E13">
        <v>12</v>
      </c>
      <c r="AF13">
        <v>21</v>
      </c>
      <c r="AG13" t="s">
        <v>78</v>
      </c>
    </row>
    <row r="14" spans="1:60" x14ac:dyDescent="0.2">
      <c r="A14" s="215"/>
      <c r="B14" s="216" t="s">
        <v>31</v>
      </c>
      <c r="C14" s="257"/>
      <c r="D14" s="217"/>
      <c r="E14" s="218"/>
      <c r="F14" s="218"/>
      <c r="G14" s="240">
        <f>G8</f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E14">
        <f>SUMIF(L7:L12,AE13,G7:G12)</f>
        <v>0</v>
      </c>
      <c r="AF14">
        <f>SUMIF(L7:L12,AF13,G7:G12)</f>
        <v>0</v>
      </c>
      <c r="AG14" t="s">
        <v>108</v>
      </c>
    </row>
    <row r="15" spans="1:60" x14ac:dyDescent="0.2">
      <c r="A15" s="3"/>
      <c r="B15" s="4"/>
      <c r="C15" s="256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60" x14ac:dyDescent="0.2">
      <c r="A16" s="3"/>
      <c r="B16" s="4"/>
      <c r="C16" s="256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219" t="s">
        <v>109</v>
      </c>
      <c r="B17" s="219"/>
      <c r="C17" s="258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220"/>
      <c r="B18" s="221"/>
      <c r="C18" s="259"/>
      <c r="D18" s="221"/>
      <c r="E18" s="221"/>
      <c r="F18" s="221"/>
      <c r="G18" s="222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G18" t="s">
        <v>110</v>
      </c>
    </row>
    <row r="19" spans="1:33" x14ac:dyDescent="0.2">
      <c r="A19" s="223"/>
      <c r="B19" s="224"/>
      <c r="C19" s="260"/>
      <c r="D19" s="224"/>
      <c r="E19" s="224"/>
      <c r="F19" s="224"/>
      <c r="G19" s="225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223"/>
      <c r="B20" s="224"/>
      <c r="C20" s="260"/>
      <c r="D20" s="224"/>
      <c r="E20" s="224"/>
      <c r="F20" s="224"/>
      <c r="G20" s="225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A21" s="223"/>
      <c r="B21" s="224"/>
      <c r="C21" s="260"/>
      <c r="D21" s="224"/>
      <c r="E21" s="224"/>
      <c r="F21" s="224"/>
      <c r="G21" s="225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">
      <c r="A22" s="226"/>
      <c r="B22" s="227"/>
      <c r="C22" s="261"/>
      <c r="D22" s="227"/>
      <c r="E22" s="227"/>
      <c r="F22" s="227"/>
      <c r="G22" s="228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33" x14ac:dyDescent="0.2">
      <c r="A23" s="3"/>
      <c r="B23" s="4"/>
      <c r="C23" s="256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33" x14ac:dyDescent="0.2">
      <c r="C24" s="262"/>
      <c r="D24" s="10"/>
      <c r="AG24" t="s">
        <v>111</v>
      </c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+IqkYY1fP3sq9wFwLDuZjjl/QLqZl38xHm7yprN9yqEvbtvUX9tQXteoNWCKIeGii/kSyJ0uWNmavWTY6PxSBg==" saltValue="b7DdJD9Pno8BjupKw0cckw==" spinCount="100000" sheet="1" formatRows="0"/>
  <mergeCells count="6">
    <mergeCell ref="A1:G1"/>
    <mergeCell ref="C2:G2"/>
    <mergeCell ref="C3:G3"/>
    <mergeCell ref="C4:G4"/>
    <mergeCell ref="A17:C17"/>
    <mergeCell ref="A18:G2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03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'03 01 Pol'!Názvy_tisku</vt:lpstr>
      <vt:lpstr>oadresa</vt:lpstr>
      <vt:lpstr>Stavba!Objednatel</vt:lpstr>
      <vt:lpstr>Stavba!Objekt</vt:lpstr>
      <vt:lpstr>'03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Čížek</dc:creator>
  <cp:lastModifiedBy>Petr Čížek</cp:lastModifiedBy>
  <cp:lastPrinted>2019-03-19T12:27:02Z</cp:lastPrinted>
  <dcterms:created xsi:type="dcterms:W3CDTF">2009-04-08T07:15:50Z</dcterms:created>
  <dcterms:modified xsi:type="dcterms:W3CDTF">2025-06-17T10:59:38Z</dcterms:modified>
</cp:coreProperties>
</file>